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rametros" sheetId="1" state="visible" r:id="rId3"/>
    <sheet name="Salarios" sheetId="2" state="visible" r:id="rId4"/>
    <sheet name="IVA" sheetId="3" state="visible" r:id="rId5"/>
    <sheet name="Instrucoe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<sst xmlns="http://schemas.openxmlformats.org/spreadsheetml/2006/main" count="77" uniqueCount="75">
  <si>
    <t xml:space="preserve">Ferramenta · Salários, INPS &amp; IVA — Parâmetros / Einstellungen</t>
  </si>
  <si>
    <t xml:space="preserve">Guiné-Bissau · Valores ajustáveis pelos utilizadores (células azuis). / Vom Anwender anpassbare Werte (blaue Zellen).</t>
  </si>
  <si>
    <t xml:space="preserve">A.  Segurança Social — INPS  /  Sozialabgaben</t>
  </si>
  <si>
    <t xml:space="preserve">INPS — trabalhador / Arbeitnehmer</t>
  </si>
  <si>
    <t xml:space="preserve">(padrão / Standard 8 %)</t>
  </si>
  <si>
    <t xml:space="preserve">INPS — empregador / Arbeitgeber</t>
  </si>
  <si>
    <t xml:space="preserve">(padrão / Standard 14 %)</t>
  </si>
  <si>
    <t xml:space="preserve">B.  IVA  /  Mehrwertsteuer</t>
  </si>
  <si>
    <t xml:space="preserve">Taxa normal / Normalsatz</t>
  </si>
  <si>
    <t xml:space="preserve">Lei nº 4/2022 (Código do IVA)</t>
  </si>
  <si>
    <t xml:space="preserve">Taxa reduzida / ermäßigt</t>
  </si>
  <si>
    <t xml:space="preserve">Taxa exportação / Export</t>
  </si>
  <si>
    <t xml:space="preserve">C.  IRPS — Imposto sobre salários (progressivo)  /  Lohnsteuer</t>
  </si>
  <si>
    <t xml:space="preserve">Escalão</t>
  </si>
  <si>
    <t xml:space="preserve">Limite inferior (XOF)</t>
  </si>
  <si>
    <t xml:space="preserve">Limite superior (XOF)</t>
  </si>
  <si>
    <t xml:space="preserve">Taxa</t>
  </si>
  <si>
    <t xml:space="preserve">Escalão 1</t>
  </si>
  <si>
    <t xml:space="preserve">Escalão 2</t>
  </si>
  <si>
    <t xml:space="preserve">Escalão 3</t>
  </si>
  <si>
    <t xml:space="preserve">Nota: a tabela IRPS acima é um EXEMPLO ajustável. Verifique e adapte os escalões e taxas à tabela oficial em vigor (DGCI). / Hinweis: Die IRPS-Tabelle ist ein anpassbares Beispiel – bitte an die offizielle Tabelle anpassen.</t>
  </si>
  <si>
    <t xml:space="preserve">Folha de salários (Payroll) / Lohnabrechnung</t>
  </si>
  <si>
    <t xml:space="preserve">Introduza o NOME e o SALÁRIO BRUTO (azul). O resto é calculado automaticamente. / Name und Bruttogehalt (blau) eingeben – Rest wird berechnet.</t>
  </si>
  <si>
    <t xml:space="preserve">Nome / Name</t>
  </si>
  <si>
    <t xml:space="preserve">Salário bruto (XOF)</t>
  </si>
  <si>
    <t xml:space="preserve">INPS trabalhador</t>
  </si>
  <si>
    <t xml:space="preserve">IRPS</t>
  </si>
  <si>
    <t xml:space="preserve">Salário líquido (XOF)</t>
  </si>
  <si>
    <t xml:space="preserve">INPS empregador</t>
  </si>
  <si>
    <t xml:space="preserve">Custo total empregador (XOF)</t>
  </si>
  <si>
    <t xml:space="preserve">Mariama</t>
  </si>
  <si>
    <t xml:space="preserve">João</t>
  </si>
  <si>
    <t xml:space="preserve">Aissatu</t>
  </si>
  <si>
    <t xml:space="preserve">Carlos</t>
  </si>
  <si>
    <t xml:space="preserve">TOTAL</t>
  </si>
  <si>
    <t xml:space="preserve">Exemplo / Beispiel: salário 100.000 → INPS 8.000 + IRPS 10.000 → líquido 82.000; custo do hotel 114.000 (com INPS empregador 14.000).</t>
  </si>
  <si>
    <t xml:space="preserve">IVA — Cálculo e controlo / USt-Berechnung &amp; Kontrolle</t>
  </si>
  <si>
    <t xml:space="preserve">A.  Cálculo mensal / Monatliche Berechnung</t>
  </si>
  <si>
    <t xml:space="preserve">Volume de negócios / Umsatz (XOF)</t>
  </si>
  <si>
    <t xml:space="preserve">Taxa aplicável / Satz</t>
  </si>
  <si>
    <t xml:space="preserve">(normal 19 % · reduzida 10 % — ajustável)</t>
  </si>
  <si>
    <t xml:space="preserve">IVA a entregar / abzuführende USt</t>
  </si>
  <si>
    <t xml:space="preserve">B.  Itens / Posten</t>
  </si>
  <si>
    <t xml:space="preserve">Descrição / Bezeichnung</t>
  </si>
  <si>
    <t xml:space="preserve">Base (XOF)</t>
  </si>
  <si>
    <t xml:space="preserve">IVA (XOF)</t>
  </si>
  <si>
    <t xml:space="preserve">Total c/ IVA (XOF)</t>
  </si>
  <si>
    <t xml:space="preserve">Estadias / Übernachtungen</t>
  </si>
  <si>
    <t xml:space="preserve">Restaurante / Restaurant</t>
  </si>
  <si>
    <t xml:space="preserve">Bebidas / Getränke</t>
  </si>
  <si>
    <t xml:space="preserve">Checklist mensal / Monatliche Checkliste:</t>
  </si>
  <si>
    <t xml:space="preserve">☐  Fatura emitida / Rechnung ausgestellt</t>
  </si>
  <si>
    <t xml:space="preserve">☐  IVA declarado / USt gemeldet</t>
  </si>
  <si>
    <t xml:space="preserve">☐  IVA pago / USt bezahlt</t>
  </si>
  <si>
    <t xml:space="preserve">Instruções / Anleitung</t>
  </si>
  <si>
    <t xml:space="preserve">1. Parametros</t>
  </si>
  <si>
    <t xml:space="preserve">Ajuste aqui todas as taxas (células azuis): INPS, IVA e a tabela IRPS. / Hier alle Sätze anpassen (blaue Zellen).</t>
  </si>
  <si>
    <t xml:space="preserve">2. Salarios</t>
  </si>
  <si>
    <t xml:space="preserve">Escreva o nome e o salário bruto. INPS, IRPS, líquido e custo do empregador são calculados. / Name + Bruttogehalt eintragen.</t>
  </si>
  <si>
    <t xml:space="preserve">3. IVA</t>
  </si>
  <si>
    <t xml:space="preserve">Introduza o volume de negócios e/ou os itens; o IVA é calculado. Use a checklist mensal. / Umsatz/Posten eintragen.</t>
  </si>
  <si>
    <t xml:space="preserve">Cores / Farben</t>
  </si>
  <si>
    <t xml:space="preserve">Azul = valor a introduzir/ajustar · Preto = fórmula automática. / Blau = Eingabe · Schwarz = Formel.</t>
  </si>
  <si>
    <t xml:space="preserve">Valores padrão (Guiné-Bissau)</t>
  </si>
  <si>
    <t xml:space="preserve">Standardwerte:</t>
  </si>
  <si>
    <t xml:space="preserve">• INPS</t>
  </si>
  <si>
    <t xml:space="preserve">trabalhador 8 % + empregador 14 % (total 22 %).</t>
  </si>
  <si>
    <t xml:space="preserve">• IVA</t>
  </si>
  <si>
    <t xml:space="preserve">normal 19 %, reduzida 10 %, exportação 0 % (Lei nº 4/2022, em vigor desde jan. 2025).</t>
  </si>
  <si>
    <t xml:space="preserve">• IRPS</t>
  </si>
  <si>
    <t xml:space="preserve">progressivo (exemplo: 10 % / 20 % / 35 %) — ajuste à tabela oficial.</t>
  </si>
  <si>
    <t xml:space="preserve">Aviso / Hinweis</t>
  </si>
  <si>
    <t xml:space="preserve">Esta ferramenta é um apoio prático e NÃO substitui aconselhamento fiscal. Confirme os valores junto da DGCI e do INPS. / Ersetzt keine Steuerberatung; Werte bei DGCI/INPS prüfen.</t>
  </si>
  <si>
    <t xml:space="preserve">Fontes / Quellen</t>
  </si>
  <si>
    <t xml:space="preserve">IVA: alfandegas.mef.gw (Código do IVA, Lei 4/2022). INPS/IRPS: guias de payroll Guiné-Bissau 2025.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</si>
</sst>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%"/>
    <numFmt numFmtId="166" formatCode="#,##0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D6D7E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1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sz val="9"/>
      <color rgb="FF5D6D7E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9"/>
      <color rgb="FFB5651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14B5F"/>
        <bgColor rgb="FF333333"/>
      </patternFill>
    </fill>
    <fill>
      <patternFill patternType="solid">
        <fgColor rgb="FF1C8FA8"/>
        <bgColor rgb="FF008080"/>
      </patternFill>
    </fill>
    <fill>
      <patternFill patternType="solid">
        <fgColor rgb="FFFFF2B2"/>
        <bgColor rgb="FFF2F6F8"/>
      </patternFill>
    </fill>
    <fill>
      <patternFill patternType="solid">
        <fgColor rgb="FFF2F6F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9D3DA"/>
      </left>
      <right style="thin">
        <color rgb="FFC9D3DA"/>
      </right>
      <top style="thin">
        <color rgb="FFC9D3DA"/>
      </top>
      <bottom style="thin">
        <color rgb="FFC9D3DA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4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0" fillId="5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1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7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10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6" fillId="2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1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B5651D"/>
      <rgbColor rgb="FF800080"/>
      <rgbColor rgb="FF1C8FA8"/>
      <rgbColor rgb="FFC0C0C0"/>
      <rgbColor rgb="FF808080"/>
      <rgbColor rgb="FF9999FF"/>
      <rgbColor rgb="FF993366"/>
      <rgbColor rgb="FFF2F6F8"/>
      <rgbColor rgb="FFCCFFFF"/>
      <rgbColor rgb="FF660066"/>
      <rgbColor rgb="FFFF8080"/>
      <rgbColor rgb="FF0066CC"/>
      <rgbColor rgb="FFC9D3D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B2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D6D7E"/>
      <rgbColor rgb="FF969696"/>
      <rgbColor rgb="FF114B5F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34"/>
    <col collapsed="false" customWidth="true" hidden="false" outlineLevel="0" max="4" min="3" style="0" width="20"/>
    <col collapsed="false" customWidth="true" hidden="false" outlineLevel="0" max="5" min="5" style="0" width="10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</row>
    <row r="4" customFormat="false" ht="15" hidden="false" customHeight="true" outlineLevel="0" collapsed="false">
      <c r="A4" s="3" t="s">
        <v>2</v>
      </c>
      <c r="B4" s="3"/>
      <c r="C4" s="3"/>
      <c r="D4" s="3"/>
      <c r="E4" s="3"/>
    </row>
    <row r="5" customFormat="false" ht="15" hidden="false" customHeight="false" outlineLevel="0" collapsed="false">
      <c r="B5" s="4" t="s">
        <v>3</v>
      </c>
      <c r="C5" s="5" t="n">
        <v>0.08</v>
      </c>
      <c r="D5" s="6" t="s">
        <v>4</v>
      </c>
    </row>
    <row r="6" customFormat="false" ht="15" hidden="false" customHeight="false" outlineLevel="0" collapsed="false">
      <c r="B6" s="4" t="s">
        <v>5</v>
      </c>
      <c r="C6" s="5" t="n">
        <v>0.14</v>
      </c>
      <c r="D6" s="6" t="s">
        <v>6</v>
      </c>
    </row>
    <row r="8" customFormat="false" ht="15" hidden="false" customHeight="true" outlineLevel="0" collapsed="false">
      <c r="A8" s="3" t="s">
        <v>7</v>
      </c>
      <c r="B8" s="3"/>
      <c r="C8" s="3"/>
      <c r="D8" s="3"/>
      <c r="E8" s="3"/>
    </row>
    <row r="9" customFormat="false" ht="22.35" hidden="false" customHeight="false" outlineLevel="0" collapsed="false">
      <c r="B9" s="4" t="s">
        <v>8</v>
      </c>
      <c r="C9" s="5" t="n">
        <v>0.19</v>
      </c>
      <c r="D9" s="6" t="s">
        <v>9</v>
      </c>
    </row>
    <row r="10" customFormat="false" ht="15" hidden="false" customHeight="false" outlineLevel="0" collapsed="false">
      <c r="B10" s="4" t="s">
        <v>10</v>
      </c>
      <c r="C10" s="5" t="n">
        <v>0.1</v>
      </c>
    </row>
    <row r="11" customFormat="false" ht="15" hidden="false" customHeight="false" outlineLevel="0" collapsed="false">
      <c r="B11" s="4" t="s">
        <v>11</v>
      </c>
      <c r="C11" s="5" t="n">
        <v>0</v>
      </c>
    </row>
    <row r="13" customFormat="false" ht="15" hidden="false" customHeight="true" outlineLevel="0" collapsed="false">
      <c r="A13" s="3" t="s">
        <v>12</v>
      </c>
      <c r="B13" s="3"/>
      <c r="C13" s="3"/>
      <c r="D13" s="3"/>
      <c r="E13" s="3"/>
    </row>
    <row r="14" customFormat="false" ht="26.85" hidden="false" customHeight="false" outlineLevel="0" collapsed="false">
      <c r="B14" s="7" t="s">
        <v>13</v>
      </c>
      <c r="C14" s="8" t="s">
        <v>14</v>
      </c>
      <c r="D14" s="8" t="s">
        <v>15</v>
      </c>
      <c r="E14" s="8" t="s">
        <v>16</v>
      </c>
    </row>
    <row r="15" customFormat="false" ht="15" hidden="false" customHeight="false" outlineLevel="0" collapsed="false">
      <c r="B15" s="9" t="s">
        <v>17</v>
      </c>
      <c r="C15" s="10" t="n">
        <v>0</v>
      </c>
      <c r="D15" s="10" t="n">
        <v>100000</v>
      </c>
      <c r="E15" s="11" t="n">
        <v>0.1</v>
      </c>
    </row>
    <row r="16" customFormat="false" ht="15" hidden="false" customHeight="false" outlineLevel="0" collapsed="false">
      <c r="B16" s="9" t="s">
        <v>18</v>
      </c>
      <c r="C16" s="10" t="n">
        <v>100000</v>
      </c>
      <c r="D16" s="10" t="n">
        <v>500000</v>
      </c>
      <c r="E16" s="11" t="n">
        <v>0.2</v>
      </c>
    </row>
    <row r="17" customFormat="false" ht="15" hidden="false" customHeight="false" outlineLevel="0" collapsed="false">
      <c r="B17" s="9" t="s">
        <v>19</v>
      </c>
      <c r="C17" s="10" t="n">
        <v>500000</v>
      </c>
      <c r="D17" s="10" t="n">
        <v>999999999</v>
      </c>
      <c r="E17" s="11" t="n">
        <v>0.35</v>
      </c>
    </row>
    <row r="19" customFormat="false" ht="15" hidden="false" customHeight="true" outlineLevel="0" collapsed="false">
      <c r="A19" s="12" t="s">
        <v>20</v>
      </c>
      <c r="B19" s="12"/>
      <c r="C19" s="12"/>
      <c r="D19" s="12"/>
      <c r="E19" s="12"/>
    </row>
    <row r="20" customFormat="false" ht="15" hidden="false" customHeight="false" outlineLevel="0" collapsed="false">
      <c r="A20" s="12"/>
      <c r="B20" s="12"/>
      <c r="C20" s="12"/>
      <c r="D20" s="12"/>
      <c r="E20" s="12"/>
    </row>
  </sheetData>
  <mergeCells count="6">
    <mergeCell ref="A1:E1"/>
    <mergeCell ref="A2:E2"/>
    <mergeCell ref="A4:E4"/>
    <mergeCell ref="A8:E8"/>
    <mergeCell ref="A13:E13"/>
    <mergeCell ref="A19:E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8"/>
    <col collapsed="false" customWidth="true" hidden="false" outlineLevel="0" max="3" min="3" style="0" width="16"/>
    <col collapsed="false" customWidth="true" hidden="false" outlineLevel="0" max="4" min="4" style="0" width="14"/>
    <col collapsed="false" customWidth="true" hidden="false" outlineLevel="0" max="5" min="5" style="0" width="18"/>
    <col collapsed="false" customWidth="true" hidden="false" outlineLevel="0" max="6" min="6" style="0" width="16"/>
    <col collapsed="false" customWidth="true" hidden="false" outlineLevel="0" max="7" min="7" style="0" width="22"/>
  </cols>
  <sheetData>
    <row r="1" customFormat="false" ht="25.5" hidden="false" customHeight="true" outlineLevel="0" collapsed="false">
      <c r="A1" s="1" t="s">
        <v>21</v>
      </c>
      <c r="B1" s="1"/>
      <c r="C1" s="1"/>
      <c r="D1" s="1"/>
      <c r="E1" s="1"/>
      <c r="F1" s="1"/>
      <c r="G1" s="1"/>
    </row>
    <row r="2" customFormat="false" ht="15" hidden="false" customHeight="true" outlineLevel="0" collapsed="false">
      <c r="A2" s="2" t="s">
        <v>22</v>
      </c>
      <c r="B2" s="2"/>
      <c r="C2" s="2"/>
      <c r="D2" s="2"/>
      <c r="E2" s="2"/>
      <c r="F2" s="2"/>
      <c r="G2" s="2"/>
    </row>
    <row r="3" customFormat="false" ht="26.85" hidden="false" customHeight="false" outlineLevel="0" collapsed="false">
      <c r="A3" s="13" t="s">
        <v>23</v>
      </c>
      <c r="B3" s="13" t="s">
        <v>24</v>
      </c>
      <c r="C3" s="13" t="s">
        <v>25</v>
      </c>
      <c r="D3" s="13" t="s">
        <v>26</v>
      </c>
      <c r="E3" s="13" t="s">
        <v>27</v>
      </c>
      <c r="F3" s="13" t="s">
        <v>28</v>
      </c>
      <c r="G3" s="13" t="s">
        <v>29</v>
      </c>
    </row>
    <row r="4" customFormat="false" ht="15" hidden="false" customHeight="false" outlineLevel="0" collapsed="false">
      <c r="A4" s="14" t="s">
        <v>30</v>
      </c>
      <c r="B4" s="15" t="n">
        <v>100000</v>
      </c>
      <c r="C4" s="16" t="n">
        <f aca="false">IF($B4="","",$B4*Parametros!$C$5)</f>
        <v>8000</v>
      </c>
      <c r="D4" s="16" t="n">
        <f aca="false">IF($B4="","",SUMPRODUCT(($B4&gt;Parametros!$C$15:$C$17)*(($B4&lt;=Parametros!$D$15:$D$17)*($B4-Parametros!$C$15:$C$17)+($B4&gt;Parametros!$D$15:$D$17)*(Parametros!$D$15:$D$17-Parametros!$C$15:$C$17))*Parametros!$E$15:$E$17))</f>
        <v>10000</v>
      </c>
      <c r="E4" s="17" t="n">
        <f aca="false">IF($B4="","",$B4-C4-D4)</f>
        <v>82000</v>
      </c>
      <c r="F4" s="16" t="n">
        <f aca="false">IF($B4="","",$B4*Parametros!$C$6)</f>
        <v>14000</v>
      </c>
      <c r="G4" s="17" t="n">
        <f aca="false">IF($B4="","",$B4+F4)</f>
        <v>114000</v>
      </c>
    </row>
    <row r="5" customFormat="false" ht="15" hidden="false" customHeight="false" outlineLevel="0" collapsed="false">
      <c r="A5" s="18" t="s">
        <v>31</v>
      </c>
      <c r="B5" s="19" t="n">
        <v>150000</v>
      </c>
      <c r="C5" s="20" t="n">
        <f aca="false">IF($B5="","",$B5*Parametros!$C$5)</f>
        <v>12000</v>
      </c>
      <c r="D5" s="20" t="n">
        <f aca="false">IF($B5="","",SUMPRODUCT(($B5&gt;Parametros!$C$15:$C$17)*(($B5&lt;=Parametros!$D$15:$D$17)*($B5-Parametros!$C$15:$C$17)+($B5&gt;Parametros!$D$15:$D$17)*(Parametros!$D$15:$D$17-Parametros!$C$15:$C$17))*Parametros!$E$15:$E$17))</f>
        <v>20000</v>
      </c>
      <c r="E5" s="21" t="n">
        <f aca="false">IF($B5="","",$B5-C5-D5)</f>
        <v>118000</v>
      </c>
      <c r="F5" s="20" t="n">
        <f aca="false">IF($B5="","",$B5*Parametros!$C$6)</f>
        <v>21000</v>
      </c>
      <c r="G5" s="21" t="n">
        <f aca="false">IF($B5="","",$B5+F5)</f>
        <v>171000</v>
      </c>
    </row>
    <row r="6" customFormat="false" ht="15" hidden="false" customHeight="false" outlineLevel="0" collapsed="false">
      <c r="A6" s="14" t="s">
        <v>32</v>
      </c>
      <c r="B6" s="15" t="n">
        <v>250000</v>
      </c>
      <c r="C6" s="16" t="n">
        <f aca="false">IF($B6="","",$B6*Parametros!$C$5)</f>
        <v>20000</v>
      </c>
      <c r="D6" s="16" t="n">
        <f aca="false">IF($B6="","",SUMPRODUCT(($B6&gt;Parametros!$C$15:$C$17)*(($B6&lt;=Parametros!$D$15:$D$17)*($B6-Parametros!$C$15:$C$17)+($B6&gt;Parametros!$D$15:$D$17)*(Parametros!$D$15:$D$17-Parametros!$C$15:$C$17))*Parametros!$E$15:$E$17))</f>
        <v>40000</v>
      </c>
      <c r="E6" s="17" t="n">
        <f aca="false">IF($B6="","",$B6-C6-D6)</f>
        <v>190000</v>
      </c>
      <c r="F6" s="16" t="n">
        <f aca="false">IF($B6="","",$B6*Parametros!$C$6)</f>
        <v>35000</v>
      </c>
      <c r="G6" s="17" t="n">
        <f aca="false">IF($B6="","",$B6+F6)</f>
        <v>285000</v>
      </c>
    </row>
    <row r="7" customFormat="false" ht="15" hidden="false" customHeight="false" outlineLevel="0" collapsed="false">
      <c r="A7" s="18" t="s">
        <v>33</v>
      </c>
      <c r="B7" s="19" t="n">
        <v>600000</v>
      </c>
      <c r="C7" s="20" t="n">
        <f aca="false">IF($B7="","",$B7*Parametros!$C$5)</f>
        <v>48000</v>
      </c>
      <c r="D7" s="20" t="n">
        <f aca="false">IF($B7="","",SUMPRODUCT(($B7&gt;Parametros!$C$15:$C$17)*(($B7&lt;=Parametros!$D$15:$D$17)*($B7-Parametros!$C$15:$C$17)+($B7&gt;Parametros!$D$15:$D$17)*(Parametros!$D$15:$D$17-Parametros!$C$15:$C$17))*Parametros!$E$15:$E$17))</f>
        <v>125000</v>
      </c>
      <c r="E7" s="21" t="n">
        <f aca="false">IF($B7="","",$B7-C7-D7)</f>
        <v>427000</v>
      </c>
      <c r="F7" s="20" t="n">
        <f aca="false">IF($B7="","",$B7*Parametros!$C$6)</f>
        <v>84000</v>
      </c>
      <c r="G7" s="21" t="n">
        <f aca="false">IF($B7="","",$B7+F7)</f>
        <v>684000</v>
      </c>
    </row>
    <row r="8" customFormat="false" ht="15" hidden="false" customHeight="false" outlineLevel="0" collapsed="false">
      <c r="A8" s="14"/>
      <c r="B8" s="15"/>
      <c r="C8" s="16" t="str">
        <f aca="false">IF($B8="","",$B8*Parametros!$C$5)</f>
        <v/>
      </c>
      <c r="D8" s="16" t="str">
        <f aca="false">IF($B8="","",SUMPRODUCT(($B8&gt;Parametros!$C$15:$C$17)*(($B8&lt;=Parametros!$D$15:$D$17)*($B8-Parametros!$C$15:$C$17)+($B8&gt;Parametros!$D$15:$D$17)*(Parametros!$D$15:$D$17-Parametros!$C$15:$C$17))*Parametros!$E$15:$E$17))</f>
        <v/>
      </c>
      <c r="E8" s="17" t="str">
        <f aca="false">IF($B8="","",$B8-C8-D8)</f>
        <v/>
      </c>
      <c r="F8" s="16" t="str">
        <f aca="false">IF($B8="","",$B8*Parametros!$C$6)</f>
        <v/>
      </c>
      <c r="G8" s="17" t="str">
        <f aca="false">IF($B8="","",$B8+F8)</f>
        <v/>
      </c>
    </row>
    <row r="9" customFormat="false" ht="15" hidden="false" customHeight="false" outlineLevel="0" collapsed="false">
      <c r="A9" s="18"/>
      <c r="B9" s="19"/>
      <c r="C9" s="20" t="str">
        <f aca="false">IF($B9="","",$B9*Parametros!$C$5)</f>
        <v/>
      </c>
      <c r="D9" s="20" t="str">
        <f aca="false">IF($B9="","",SUMPRODUCT(($B9&gt;Parametros!$C$15:$C$17)*(($B9&lt;=Parametros!$D$15:$D$17)*($B9-Parametros!$C$15:$C$17)+($B9&gt;Parametros!$D$15:$D$17)*(Parametros!$D$15:$D$17-Parametros!$C$15:$C$17))*Parametros!$E$15:$E$17))</f>
        <v/>
      </c>
      <c r="E9" s="21" t="str">
        <f aca="false">IF($B9="","",$B9-C9-D9)</f>
        <v/>
      </c>
      <c r="F9" s="20" t="str">
        <f aca="false">IF($B9="","",$B9*Parametros!$C$6)</f>
        <v/>
      </c>
      <c r="G9" s="21" t="str">
        <f aca="false">IF($B9="","",$B9+F9)</f>
        <v/>
      </c>
    </row>
    <row r="10" customFormat="false" ht="15" hidden="false" customHeight="false" outlineLevel="0" collapsed="false">
      <c r="A10" s="14"/>
      <c r="B10" s="15"/>
      <c r="C10" s="16" t="str">
        <f aca="false">IF($B10="","",$B10*Parametros!$C$5)</f>
        <v/>
      </c>
      <c r="D10" s="16" t="str">
        <f aca="false">IF($B10="","",SUMPRODUCT(($B10&gt;Parametros!$C$15:$C$17)*(($B10&lt;=Parametros!$D$15:$D$17)*($B10-Parametros!$C$15:$C$17)+($B10&gt;Parametros!$D$15:$D$17)*(Parametros!$D$15:$D$17-Parametros!$C$15:$C$17))*Parametros!$E$15:$E$17))</f>
        <v/>
      </c>
      <c r="E10" s="17" t="str">
        <f aca="false">IF($B10="","",$B10-C10-D10)</f>
        <v/>
      </c>
      <c r="F10" s="16" t="str">
        <f aca="false">IF($B10="","",$B10*Parametros!$C$6)</f>
        <v/>
      </c>
      <c r="G10" s="17" t="str">
        <f aca="false">IF($B10="","",$B10+F10)</f>
        <v/>
      </c>
    </row>
    <row r="11" customFormat="false" ht="15" hidden="false" customHeight="false" outlineLevel="0" collapsed="false">
      <c r="A11" s="18"/>
      <c r="B11" s="19"/>
      <c r="C11" s="20" t="str">
        <f aca="false">IF($B11="","",$B11*Parametros!$C$5)</f>
        <v/>
      </c>
      <c r="D11" s="20" t="str">
        <f aca="false">IF($B11="","",SUMPRODUCT(($B11&gt;Parametros!$C$15:$C$17)*(($B11&lt;=Parametros!$D$15:$D$17)*($B11-Parametros!$C$15:$C$17)+($B11&gt;Parametros!$D$15:$D$17)*(Parametros!$D$15:$D$17-Parametros!$C$15:$C$17))*Parametros!$E$15:$E$17))</f>
        <v/>
      </c>
      <c r="E11" s="21" t="str">
        <f aca="false">IF($B11="","",$B11-C11-D11)</f>
        <v/>
      </c>
      <c r="F11" s="20" t="str">
        <f aca="false">IF($B11="","",$B11*Parametros!$C$6)</f>
        <v/>
      </c>
      <c r="G11" s="21" t="str">
        <f aca="false">IF($B11="","",$B11+F11)</f>
        <v/>
      </c>
    </row>
    <row r="12" customFormat="false" ht="15" hidden="false" customHeight="false" outlineLevel="0" collapsed="false">
      <c r="A12" s="14"/>
      <c r="B12" s="15"/>
      <c r="C12" s="16" t="str">
        <f aca="false">IF($B12="","",$B12*Parametros!$C$5)</f>
        <v/>
      </c>
      <c r="D12" s="16" t="str">
        <f aca="false">IF($B12="","",SUMPRODUCT(($B12&gt;Parametros!$C$15:$C$17)*(($B12&lt;=Parametros!$D$15:$D$17)*($B12-Parametros!$C$15:$C$17)+($B12&gt;Parametros!$D$15:$D$17)*(Parametros!$D$15:$D$17-Parametros!$C$15:$C$17))*Parametros!$E$15:$E$17))</f>
        <v/>
      </c>
      <c r="E12" s="17" t="str">
        <f aca="false">IF($B12="","",$B12-C12-D12)</f>
        <v/>
      </c>
      <c r="F12" s="16" t="str">
        <f aca="false">IF($B12="","",$B12*Parametros!$C$6)</f>
        <v/>
      </c>
      <c r="G12" s="17" t="str">
        <f aca="false">IF($B12="","",$B12+F12)</f>
        <v/>
      </c>
    </row>
    <row r="13" customFormat="false" ht="15" hidden="false" customHeight="false" outlineLevel="0" collapsed="false">
      <c r="A13" s="18"/>
      <c r="B13" s="19"/>
      <c r="C13" s="20" t="str">
        <f aca="false">IF($B13="","",$B13*Parametros!$C$5)</f>
        <v/>
      </c>
      <c r="D13" s="20" t="str">
        <f aca="false">IF($B13="","",SUMPRODUCT(($B13&gt;Parametros!$C$15:$C$17)*(($B13&lt;=Parametros!$D$15:$D$17)*($B13-Parametros!$C$15:$C$17)+($B13&gt;Parametros!$D$15:$D$17)*(Parametros!$D$15:$D$17-Parametros!$C$15:$C$17))*Parametros!$E$15:$E$17))</f>
        <v/>
      </c>
      <c r="E13" s="21" t="str">
        <f aca="false">IF($B13="","",$B13-C13-D13)</f>
        <v/>
      </c>
      <c r="F13" s="20" t="str">
        <f aca="false">IF($B13="","",$B13*Parametros!$C$6)</f>
        <v/>
      </c>
      <c r="G13" s="21" t="str">
        <f aca="false">IF($B13="","",$B13+F13)</f>
        <v/>
      </c>
    </row>
    <row r="14" customFormat="false" ht="15" hidden="false" customHeight="false" outlineLevel="0" collapsed="false">
      <c r="A14" s="14"/>
      <c r="B14" s="15"/>
      <c r="C14" s="16" t="str">
        <f aca="false">IF($B14="","",$B14*Parametros!$C$5)</f>
        <v/>
      </c>
      <c r="D14" s="16" t="str">
        <f aca="false">IF($B14="","",SUMPRODUCT(($B14&gt;Parametros!$C$15:$C$17)*(($B14&lt;=Parametros!$D$15:$D$17)*($B14-Parametros!$C$15:$C$17)+($B14&gt;Parametros!$D$15:$D$17)*(Parametros!$D$15:$D$17-Parametros!$C$15:$C$17))*Parametros!$E$15:$E$17))</f>
        <v/>
      </c>
      <c r="E14" s="17" t="str">
        <f aca="false">IF($B14="","",$B14-C14-D14)</f>
        <v/>
      </c>
      <c r="F14" s="16" t="str">
        <f aca="false">IF($B14="","",$B14*Parametros!$C$6)</f>
        <v/>
      </c>
      <c r="G14" s="17" t="str">
        <f aca="false">IF($B14="","",$B14+F14)</f>
        <v/>
      </c>
    </row>
    <row r="15" customFormat="false" ht="15" hidden="false" customHeight="false" outlineLevel="0" collapsed="false">
      <c r="A15" s="18"/>
      <c r="B15" s="19"/>
      <c r="C15" s="20" t="str">
        <f aca="false">IF($B15="","",$B15*Parametros!$C$5)</f>
        <v/>
      </c>
      <c r="D15" s="20" t="str">
        <f aca="false">IF($B15="","",SUMPRODUCT(($B15&gt;Parametros!$C$15:$C$17)*(($B15&lt;=Parametros!$D$15:$D$17)*($B15-Parametros!$C$15:$C$17)+($B15&gt;Parametros!$D$15:$D$17)*(Parametros!$D$15:$D$17-Parametros!$C$15:$C$17))*Parametros!$E$15:$E$17))</f>
        <v/>
      </c>
      <c r="E15" s="21" t="str">
        <f aca="false">IF($B15="","",$B15-C15-D15)</f>
        <v/>
      </c>
      <c r="F15" s="20" t="str">
        <f aca="false">IF($B15="","",$B15*Parametros!$C$6)</f>
        <v/>
      </c>
      <c r="G15" s="21" t="str">
        <f aca="false">IF($B15="","",$B15+F15)</f>
        <v/>
      </c>
    </row>
    <row r="16" customFormat="false" ht="15" hidden="false" customHeight="false" outlineLevel="0" collapsed="false">
      <c r="A16" s="22" t="s">
        <v>34</v>
      </c>
      <c r="B16" s="23" t="n">
        <f aca="false">SUM(B4:B15)</f>
        <v>1100000</v>
      </c>
      <c r="C16" s="23" t="n">
        <f aca="false">SUM(C4:C15)</f>
        <v>88000</v>
      </c>
      <c r="D16" s="23" t="n">
        <f aca="false">SUM(D4:D15)</f>
        <v>195000</v>
      </c>
      <c r="E16" s="23" t="n">
        <f aca="false">SUM(E4:E15)</f>
        <v>817000</v>
      </c>
      <c r="F16" s="23" t="n">
        <f aca="false">SUM(F4:F15)</f>
        <v>154000</v>
      </c>
      <c r="G16" s="23" t="n">
        <f aca="false">SUM(G4:G15)</f>
        <v>1254000</v>
      </c>
    </row>
    <row r="18" customFormat="false" ht="15" hidden="false" customHeight="true" outlineLevel="0" collapsed="false">
      <c r="A18" s="2" t="s">
        <v>35</v>
      </c>
      <c r="B18" s="2"/>
      <c r="C18" s="2"/>
      <c r="D18" s="2"/>
      <c r="E18" s="2"/>
      <c r="F18" s="2"/>
      <c r="G18" s="2"/>
    </row>
  </sheetData>
  <mergeCells count="3">
    <mergeCell ref="A1:G1"/>
    <mergeCell ref="A2:G2"/>
    <mergeCell ref="A18:G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10"/>
    <col collapsed="false" customWidth="true" hidden="false" outlineLevel="0" max="4" min="4" style="0" width="16"/>
    <col collapsed="false" customWidth="true" hidden="false" outlineLevel="0" max="5" min="5" style="0" width="18"/>
  </cols>
  <sheetData>
    <row r="1" customFormat="false" ht="25.5" hidden="false" customHeight="true" outlineLevel="0" collapsed="false">
      <c r="A1" s="1" t="s">
        <v>36</v>
      </c>
      <c r="B1" s="1"/>
      <c r="C1" s="1"/>
      <c r="D1" s="1"/>
      <c r="E1" s="1"/>
    </row>
    <row r="3" customFormat="false" ht="15" hidden="false" customHeight="true" outlineLevel="0" collapsed="false">
      <c r="A3" s="3" t="s">
        <v>37</v>
      </c>
      <c r="B3" s="3"/>
      <c r="C3" s="3"/>
      <c r="D3" s="3"/>
      <c r="E3" s="3"/>
    </row>
    <row r="4" customFormat="false" ht="15" hidden="false" customHeight="false" outlineLevel="0" collapsed="false">
      <c r="B4" s="4" t="s">
        <v>38</v>
      </c>
      <c r="C4" s="10" t="n">
        <v>1000000</v>
      </c>
    </row>
    <row r="5" customFormat="false" ht="32.8" hidden="false" customHeight="false" outlineLevel="0" collapsed="false">
      <c r="B5" s="4" t="s">
        <v>39</v>
      </c>
      <c r="C5" s="11" t="n">
        <f aca="false">Parametros!$C$9</f>
        <v>0.19</v>
      </c>
      <c r="D5" s="6" t="s">
        <v>40</v>
      </c>
    </row>
    <row r="6" customFormat="false" ht="15" hidden="false" customHeight="false" outlineLevel="0" collapsed="false">
      <c r="B6" s="4" t="s">
        <v>41</v>
      </c>
      <c r="C6" s="21" t="n">
        <f aca="false">C4*C5</f>
        <v>190000</v>
      </c>
    </row>
    <row r="8" customFormat="false" ht="15" hidden="false" customHeight="true" outlineLevel="0" collapsed="false">
      <c r="A8" s="3" t="s">
        <v>42</v>
      </c>
      <c r="B8" s="3"/>
      <c r="C8" s="3"/>
      <c r="D8" s="3"/>
      <c r="E8" s="3"/>
    </row>
    <row r="9" customFormat="false" ht="26.85" hidden="false" customHeight="false" outlineLevel="0" collapsed="false">
      <c r="A9" s="13" t="s">
        <v>43</v>
      </c>
      <c r="B9" s="13" t="s">
        <v>44</v>
      </c>
      <c r="C9" s="13" t="s">
        <v>16</v>
      </c>
      <c r="D9" s="13" t="s">
        <v>45</v>
      </c>
      <c r="E9" s="13" t="s">
        <v>46</v>
      </c>
    </row>
    <row r="10" customFormat="false" ht="15" hidden="false" customHeight="false" outlineLevel="0" collapsed="false">
      <c r="A10" s="14" t="s">
        <v>47</v>
      </c>
      <c r="B10" s="15" t="n">
        <v>800000</v>
      </c>
      <c r="C10" s="24" t="n">
        <v>0.19</v>
      </c>
      <c r="D10" s="16" t="n">
        <f aca="false">IF($B10="","",$B10*$C10)</f>
        <v>152000</v>
      </c>
      <c r="E10" s="17" t="n">
        <f aca="false">IF($B10="","",$B10+D10)</f>
        <v>952000</v>
      </c>
    </row>
    <row r="11" customFormat="false" ht="15" hidden="false" customHeight="false" outlineLevel="0" collapsed="false">
      <c r="A11" s="18" t="s">
        <v>48</v>
      </c>
      <c r="B11" s="19" t="n">
        <v>150000</v>
      </c>
      <c r="C11" s="25" t="n">
        <v>0.19</v>
      </c>
      <c r="D11" s="20" t="n">
        <f aca="false">IF($B11="","",$B11*$C11)</f>
        <v>28500</v>
      </c>
      <c r="E11" s="21" t="n">
        <f aca="false">IF($B11="","",$B11+D11)</f>
        <v>178500</v>
      </c>
    </row>
    <row r="12" customFormat="false" ht="15" hidden="false" customHeight="false" outlineLevel="0" collapsed="false">
      <c r="A12" s="14" t="s">
        <v>49</v>
      </c>
      <c r="B12" s="15" t="n">
        <v>50000</v>
      </c>
      <c r="C12" s="24" t="n">
        <v>0.19</v>
      </c>
      <c r="D12" s="16" t="n">
        <f aca="false">IF($B12="","",$B12*$C12)</f>
        <v>9500</v>
      </c>
      <c r="E12" s="17" t="n">
        <f aca="false">IF($B12="","",$B12+D12)</f>
        <v>59500</v>
      </c>
    </row>
    <row r="13" customFormat="false" ht="15" hidden="false" customHeight="false" outlineLevel="0" collapsed="false">
      <c r="A13" s="18"/>
      <c r="B13" s="19"/>
      <c r="C13" s="25"/>
      <c r="D13" s="20" t="str">
        <f aca="false">IF($B13="","",$B13*$C13)</f>
        <v/>
      </c>
      <c r="E13" s="21" t="str">
        <f aca="false">IF($B13="","",$B13+D13)</f>
        <v/>
      </c>
    </row>
    <row r="14" customFormat="false" ht="15" hidden="false" customHeight="false" outlineLevel="0" collapsed="false">
      <c r="A14" s="14"/>
      <c r="B14" s="15"/>
      <c r="C14" s="24"/>
      <c r="D14" s="16" t="str">
        <f aca="false">IF($B14="","",$B14*$C14)</f>
        <v/>
      </c>
      <c r="E14" s="17" t="str">
        <f aca="false">IF($B14="","",$B14+D14)</f>
        <v/>
      </c>
    </row>
    <row r="15" customFormat="false" ht="15" hidden="false" customHeight="false" outlineLevel="0" collapsed="false">
      <c r="A15" s="18"/>
      <c r="B15" s="19"/>
      <c r="C15" s="25"/>
      <c r="D15" s="20" t="str">
        <f aca="false">IF($B15="","",$B15*$C15)</f>
        <v/>
      </c>
      <c r="E15" s="21" t="str">
        <f aca="false">IF($B15="","",$B15+D15)</f>
        <v/>
      </c>
    </row>
    <row r="16" customFormat="false" ht="15" hidden="false" customHeight="false" outlineLevel="0" collapsed="false">
      <c r="A16" s="14"/>
      <c r="B16" s="15"/>
      <c r="C16" s="24"/>
      <c r="D16" s="16" t="str">
        <f aca="false">IF($B16="","",$B16*$C16)</f>
        <v/>
      </c>
      <c r="E16" s="17" t="str">
        <f aca="false">IF($B16="","",$B16+D16)</f>
        <v/>
      </c>
    </row>
    <row r="17" customFormat="false" ht="15" hidden="false" customHeight="false" outlineLevel="0" collapsed="false">
      <c r="A17" s="22" t="s">
        <v>34</v>
      </c>
      <c r="B17" s="23" t="n">
        <f aca="false">SUM(B10:B16)</f>
        <v>1000000</v>
      </c>
      <c r="C17" s="26"/>
      <c r="D17" s="23" t="n">
        <f aca="false">SUM(D10:D16)</f>
        <v>190000</v>
      </c>
      <c r="E17" s="23" t="n">
        <f aca="false">SUM(E10:E16)</f>
        <v>1190000</v>
      </c>
    </row>
    <row r="19" customFormat="false" ht="15" hidden="false" customHeight="true" outlineLevel="0" collapsed="false">
      <c r="A19" s="27" t="s">
        <v>50</v>
      </c>
      <c r="B19" s="27"/>
      <c r="C19" s="27"/>
      <c r="D19" s="27"/>
      <c r="E19" s="27"/>
    </row>
    <row r="20" customFormat="false" ht="26.85" hidden="false" customHeight="false" outlineLevel="0" collapsed="false">
      <c r="A20" s="28" t="s">
        <v>51</v>
      </c>
    </row>
    <row r="21" customFormat="false" ht="15" hidden="false" customHeight="false" outlineLevel="0" collapsed="false">
      <c r="A21" s="28" t="s">
        <v>52</v>
      </c>
    </row>
    <row r="22" customFormat="false" ht="15" hidden="false" customHeight="false" outlineLevel="0" collapsed="false">
      <c r="A22" s="28" t="s">
        <v>53</v>
      </c>
    </row>
  </sheetData>
  <mergeCells count="4">
    <mergeCell ref="A1:E1"/>
    <mergeCell ref="A3:E3"/>
    <mergeCell ref="A8:E8"/>
    <mergeCell ref="A19:E1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86"/>
  </cols>
  <sheetData>
    <row r="1" customFormat="false" ht="25.5" hidden="false" customHeight="true" outlineLevel="0" collapsed="false">
      <c r="A1" s="1" t="s">
        <v>54</v>
      </c>
      <c r="B1" s="1"/>
    </row>
    <row r="3" customFormat="false" ht="30" hidden="false" customHeight="true" outlineLevel="0" collapsed="false">
      <c r="A3" s="29" t="s">
        <v>55</v>
      </c>
      <c r="B3" s="28" t="s">
        <v>56</v>
      </c>
    </row>
    <row r="4" customFormat="false" ht="30" hidden="false" customHeight="true" outlineLevel="0" collapsed="false">
      <c r="A4" s="29" t="s">
        <v>57</v>
      </c>
      <c r="B4" s="28" t="s">
        <v>58</v>
      </c>
    </row>
    <row r="5" customFormat="false" ht="30" hidden="false" customHeight="true" outlineLevel="0" collapsed="false">
      <c r="A5" s="29" t="s">
        <v>59</v>
      </c>
      <c r="B5" s="28" t="s">
        <v>60</v>
      </c>
    </row>
    <row r="6" customFormat="false" ht="30" hidden="false" customHeight="true" outlineLevel="0" collapsed="false">
      <c r="A6" s="29" t="s">
        <v>61</v>
      </c>
      <c r="B6" s="28" t="s">
        <v>62</v>
      </c>
    </row>
    <row r="7" customFormat="false" ht="30" hidden="false" customHeight="true" outlineLevel="0" collapsed="false">
      <c r="A7" s="29"/>
      <c r="B7" s="28"/>
    </row>
    <row r="8" customFormat="false" ht="30" hidden="false" customHeight="true" outlineLevel="0" collapsed="false">
      <c r="A8" s="29" t="s">
        <v>63</v>
      </c>
      <c r="B8" s="28" t="s">
        <v>64</v>
      </c>
    </row>
    <row r="9" customFormat="false" ht="30" hidden="false" customHeight="true" outlineLevel="0" collapsed="false">
      <c r="A9" s="29" t="s">
        <v>65</v>
      </c>
      <c r="B9" s="28" t="s">
        <v>66</v>
      </c>
    </row>
    <row r="10" customFormat="false" ht="30" hidden="false" customHeight="true" outlineLevel="0" collapsed="false">
      <c r="A10" s="29" t="s">
        <v>67</v>
      </c>
      <c r="B10" s="28" t="s">
        <v>68</v>
      </c>
    </row>
    <row r="11" customFormat="false" ht="30" hidden="false" customHeight="true" outlineLevel="0" collapsed="false">
      <c r="A11" s="29" t="s">
        <v>69</v>
      </c>
      <c r="B11" s="28" t="s">
        <v>70</v>
      </c>
    </row>
    <row r="12" customFormat="false" ht="30" hidden="false" customHeight="true" outlineLevel="0" collapsed="false">
      <c r="A12" s="29"/>
      <c r="B12" s="28"/>
    </row>
    <row r="13" customFormat="false" ht="30" hidden="false" customHeight="true" outlineLevel="0" collapsed="false">
      <c r="A13" s="29" t="s">
        <v>71</v>
      </c>
      <c r="B13" s="28" t="s">
        <v>72</v>
      </c>
    </row>
    <row r="14" customFormat="false" ht="30" hidden="false" customHeight="true" outlineLevel="0" collapsed="false">
      <c r="A14" s="29" t="s">
        <v>73</v>
      </c>
      <c r="B14" s="28" t="s">
        <v>74</v>
      </c>
    </row>
  </sheetData>
  <mergeCells count="1">
    <mergeCell ref="A1:B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2026-06-27T16:25:39Z</dcterms:created>
  <dc:creator>openpyxl</dc:creator>
  <dc:description/>
  <dc:language>en-US</dc:language>
  <cp:lastModifiedBy/>
  <dcterms:modified xsi:type="dcterms:W3CDTF">2026-06-27T16:25:39Z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